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leitung" sheetId="1" r:id="rId4"/>
    <sheet state="visible" name="Vorlage Vorkalkulation" sheetId="2" r:id="rId5"/>
    <sheet state="visible" name="Vorlage Nachkalkulation" sheetId="3" r:id="rId6"/>
    <sheet state="visible" name="Vorlage Zuschlagskalkulation V" sheetId="4" r:id="rId7"/>
    <sheet state="visible" name="Vorlage Zuschlagskalkulation N" sheetId="5" r:id="rId8"/>
  </sheets>
  <definedNames/>
  <calcPr/>
  <extLst>
    <ext uri="GoogleSheetsCustomDataVersion2">
      <go:sheetsCustomData xmlns:go="http://customooxmlschemas.google.com/" r:id="rId9" roundtripDataChecksum="WKf6djBfiwDdjUGm8G+4aqpE8EEkIdRELCoF5Tixrik="/>
    </ext>
  </extLst>
</workbook>
</file>

<file path=xl/sharedStrings.xml><?xml version="1.0" encoding="utf-8"?>
<sst xmlns="http://schemas.openxmlformats.org/spreadsheetml/2006/main" count="180" uniqueCount="60">
  <si>
    <t>Anleitung</t>
  </si>
  <si>
    <t>Bitte lies dir diese Anleitung durch bevor du beginnst</t>
  </si>
  <si>
    <t xml:space="preserve">Die blauen Felder sind zum Eingeben deiner Werte, die grauen haben hinterlegte Formeln. </t>
  </si>
  <si>
    <t>Bitte überschreibe sie nicht!</t>
  </si>
  <si>
    <t>Beachte die Reihenfolge. Bei der Vorkalkulation gehst du immer von oben nach unten</t>
  </si>
  <si>
    <t>Bei der Nachkalkulation rückwärts von oben nach unten. Dann ermittelst du deine Selbstkosten.</t>
  </si>
  <si>
    <t>Den Rest machen die Formeln.</t>
  </si>
  <si>
    <t>Wenn du zusätzliche Zeilen einfügst, füge diese mit Strg und Plus immer zwischen den anderen Zeilen ein</t>
  </si>
  <si>
    <t>Dann kannst du die Formeln umkopieren mit Copy Paste.</t>
  </si>
  <si>
    <t>Eine kurze Erklärung der Begriffe:</t>
  </si>
  <si>
    <t>Selbstkosten</t>
  </si>
  <si>
    <t>Die Selbstkosten sind alle Kosten, die ein Produkt verbraucht, bis es fertig für den Verkauf ist</t>
  </si>
  <si>
    <t>Nettoverkaufspreis</t>
  </si>
  <si>
    <t>Das ist der Verkaufspreis, den du ermittelt hast ohne Umsatzsteuer.</t>
  </si>
  <si>
    <t>Besteuerung</t>
  </si>
  <si>
    <t>Das meint die bei dir gültige Besteuerung. z.B. die deutsche Umsatzsteuer mit 7 oder 19%</t>
  </si>
  <si>
    <t>Bruttoverkaufspreis</t>
  </si>
  <si>
    <t>Der Verkaufspreis inklusive Steuer</t>
  </si>
  <si>
    <t>Zielverkaufspreis</t>
  </si>
  <si>
    <t>Das ist der Endpreis inklusive Skonto, da er mit einem Zahlungsziel beim Skonto verbunden ist, nennt man ihn Zielverkaufspreis</t>
  </si>
  <si>
    <t>Gewinn</t>
  </si>
  <si>
    <t>Der von dir benötigte Betrag für deinen eigenen Lohn</t>
  </si>
  <si>
    <t>Vertriebskosten</t>
  </si>
  <si>
    <t>Das sind Kosten, die mit dem Verkauf deines Produktes zu tun haben und für alle Produkte gelten, z.B. Lohnkosten für Verkaufspersonal.</t>
  </si>
  <si>
    <t>Vorlage einfache Vorkalkulation</t>
  </si>
  <si>
    <t>Gegeben</t>
  </si>
  <si>
    <t>Beschreibung</t>
  </si>
  <si>
    <t>Wert</t>
  </si>
  <si>
    <t>Materialkosten</t>
  </si>
  <si>
    <t>Dein Material</t>
  </si>
  <si>
    <t>Lohnkosten</t>
  </si>
  <si>
    <t>Die Arbeitszeit zur Herstellung</t>
  </si>
  <si>
    <t>Geplanter Gewinn</t>
  </si>
  <si>
    <t>Den Ertrag den du benötigst für deine eigene Tätigkeit</t>
  </si>
  <si>
    <t>Vertrieb/Verwaltung</t>
  </si>
  <si>
    <t>Deine allgemeinen Kosten für Vertrieb und Verwaltung</t>
  </si>
  <si>
    <t>Typ</t>
  </si>
  <si>
    <t>Besteuerung (z.B. 19%)</t>
  </si>
  <si>
    <t>Skonto (optional)</t>
  </si>
  <si>
    <t>Eingabefelder</t>
  </si>
  <si>
    <t>Nicht überschreiben</t>
  </si>
  <si>
    <t>Erstellt von Florian Würstlin, 88682 Salem, 04.09.2024</t>
  </si>
  <si>
    <t>Vorlage einfache Nachkalkulation</t>
  </si>
  <si>
    <t>Werte aus Blatt Vorkalkulation</t>
  </si>
  <si>
    <t>Tatsächlich</t>
  </si>
  <si>
    <t>-</t>
  </si>
  <si>
    <t>Vertriebskostenzuschlag</t>
  </si>
  <si>
    <t>Verbleibender tatsächlicher Gewinn</t>
  </si>
  <si>
    <t>Vorlage Zuschlagskalkulation</t>
  </si>
  <si>
    <t>Vorkalkulation</t>
  </si>
  <si>
    <t>Material-Gemeinkosten</t>
  </si>
  <si>
    <t>Zusätzliche allgemeine Kosten, z.B. Miete und Energie</t>
  </si>
  <si>
    <t>Fertigungsgemeinkosten</t>
  </si>
  <si>
    <t>Zusätzliche Kosten bezogen auf den Lohnbereich</t>
  </si>
  <si>
    <t>Materialgemeinkostenzuschlag</t>
  </si>
  <si>
    <t>Fertigungsgemeinkostenzuschlag</t>
  </si>
  <si>
    <t>Gewinnzuschlag</t>
  </si>
  <si>
    <t>Nachkalkulation</t>
  </si>
  <si>
    <t>Werte aus Blatt Zuschlag Vorkalkulation</t>
  </si>
  <si>
    <t>Fertigungs-Gemeinkosten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</si>
</sst>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€&quot;;[Red]\-#,##0\ &quot;€&quot;"/>
    <numFmt numFmtId="165" formatCode="#,##0\ &quot;€&quot;"/>
  </numFmts>
  <fonts count="9">
    <font>
      <sz val="11.0"/>
      <color theme="1"/>
      <name val="Calibri"/>
      <scheme val="minor"/>
    </font>
    <font>
      <b/>
      <sz val="13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b/>
      <u/>
      <sz val="11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0" fillId="0" fontId="5" numFmtId="164" xfId="0" applyFont="1" applyNumberFormat="1"/>
    <xf borderId="1" fillId="2" fontId="5" numFmtId="0" xfId="0" applyAlignment="1" applyBorder="1" applyFill="1" applyFont="1">
      <alignment horizontal="left"/>
    </xf>
    <xf borderId="1" fillId="2" fontId="5" numFmtId="0" xfId="0" applyAlignment="1" applyBorder="1" applyFont="1">
      <alignment horizontal="center"/>
    </xf>
    <xf borderId="1" fillId="2" fontId="6" numFmtId="0" xfId="0" applyBorder="1" applyFont="1"/>
    <xf borderId="1" fillId="2" fontId="6" numFmtId="0" xfId="0" applyAlignment="1" applyBorder="1" applyFont="1">
      <alignment horizontal="center"/>
    </xf>
    <xf borderId="1" fillId="3" fontId="6" numFmtId="164" xfId="0" applyAlignment="1" applyBorder="1" applyFill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9" xfId="0" applyAlignment="1" applyFont="1" applyNumberFormat="1">
      <alignment horizontal="center"/>
    </xf>
    <xf borderId="1" fillId="0" fontId="6" numFmtId="0" xfId="0" applyBorder="1" applyFont="1"/>
    <xf borderId="1" fillId="0" fontId="5" numFmtId="0" xfId="0" applyAlignment="1" applyBorder="1" applyFont="1">
      <alignment horizontal="right"/>
    </xf>
    <xf borderId="1" fillId="4" fontId="6" numFmtId="164" xfId="0" applyBorder="1" applyFill="1" applyFont="1" applyNumberFormat="1"/>
    <xf borderId="1" fillId="0" fontId="5" numFmtId="0" xfId="0" applyBorder="1" applyFont="1"/>
    <xf borderId="1" fillId="4" fontId="5" numFmtId="164" xfId="0" applyBorder="1" applyFont="1" applyNumberFormat="1"/>
    <xf borderId="1" fillId="3" fontId="6" numFmtId="9" xfId="0" applyAlignment="1" applyBorder="1" applyFont="1" applyNumberFormat="1">
      <alignment horizontal="center"/>
    </xf>
    <xf borderId="2" fillId="3" fontId="7" numFmtId="0" xfId="0" applyBorder="1" applyFont="1"/>
    <xf borderId="2" fillId="4" fontId="6" numFmtId="0" xfId="0" applyBorder="1" applyFont="1"/>
    <xf borderId="0" fillId="0" fontId="2" numFmtId="0" xfId="0" applyFont="1"/>
    <xf borderId="1" fillId="2" fontId="5" numFmtId="0" xfId="0" applyAlignment="1" applyBorder="1" applyFont="1">
      <alignment horizontal="right"/>
    </xf>
    <xf borderId="3" fillId="2" fontId="6" numFmtId="0" xfId="0" applyAlignment="1" applyBorder="1" applyFont="1">
      <alignment horizontal="center" shrinkToFit="0" vertical="center" wrapText="1"/>
    </xf>
    <xf borderId="4" fillId="0" fontId="8" numFmtId="0" xfId="0" applyBorder="1" applyFont="1"/>
    <xf borderId="5" fillId="0" fontId="8" numFmtId="0" xfId="0" applyBorder="1" applyFont="1"/>
    <xf borderId="0" fillId="0" fontId="6" numFmtId="164" xfId="0" applyFont="1" applyNumberFormat="1"/>
    <xf borderId="1" fillId="5" fontId="5" numFmtId="0" xfId="0" applyAlignment="1" applyBorder="1" applyFill="1" applyFont="1">
      <alignment horizontal="left"/>
    </xf>
    <xf borderId="1" fillId="5" fontId="5" numFmtId="0" xfId="0" applyAlignment="1" applyBorder="1" applyFont="1">
      <alignment horizontal="center"/>
    </xf>
    <xf borderId="1" fillId="5" fontId="5" numFmtId="0" xfId="0" applyAlignment="1" applyBorder="1" applyFont="1">
      <alignment horizontal="right"/>
    </xf>
    <xf borderId="1" fillId="5" fontId="6" numFmtId="0" xfId="0" applyBorder="1" applyFont="1"/>
    <xf borderId="1" fillId="5" fontId="6" numFmtId="0" xfId="0" applyAlignment="1" applyBorder="1" applyFont="1">
      <alignment horizontal="center"/>
    </xf>
    <xf borderId="1" fillId="3" fontId="6" numFmtId="164" xfId="0" applyBorder="1" applyFont="1" applyNumberFormat="1"/>
    <xf borderId="1" fillId="3" fontId="6" numFmtId="165" xfId="0" applyBorder="1" applyFont="1" applyNumberFormat="1"/>
    <xf borderId="0" fillId="0" fontId="6" numFmtId="0" xfId="0" applyAlignment="1" applyFont="1">
      <alignment horizontal="right"/>
    </xf>
    <xf borderId="1" fillId="3" fontId="5" numFmtId="9" xfId="0" applyBorder="1" applyFont="1" applyNumberFormat="1"/>
    <xf borderId="1" fillId="3" fontId="6" numFmtId="9" xfId="0" applyBorder="1" applyFont="1" applyNumberFormat="1"/>
    <xf borderId="0" fillId="0" fontId="5" numFmtId="0" xfId="0" applyAlignment="1" applyFont="1">
      <alignment horizontal="right"/>
    </xf>
    <xf borderId="6" fillId="4" fontId="6" numFmtId="164" xfId="0" applyBorder="1" applyFont="1" applyNumberFormat="1"/>
    <xf borderId="7" fillId="0" fontId="5" numFmtId="9" xfId="0" applyBorder="1" applyFont="1" applyNumberFormat="1"/>
    <xf borderId="6" fillId="4" fontId="5" numFmtId="164" xfId="0" applyBorder="1" applyFont="1" applyNumberFormat="1"/>
    <xf borderId="1" fillId="4" fontId="5" numFmtId="165" xfId="0" applyBorder="1" applyFont="1" applyNumberFormat="1"/>
    <xf borderId="1" fillId="4" fontId="6" numFmtId="9" xfId="0" applyAlignment="1" applyBorder="1" applyFont="1" applyNumberFormat="1">
      <alignment horizontal="center"/>
    </xf>
    <xf borderId="1" fillId="4" fontId="6" numFmtId="9" xfId="0" applyBorder="1" applyFont="1" applyNumberFormat="1"/>
    <xf borderId="1" fillId="4" fontId="5" numFmtId="9" xfId="0" applyAlignment="1" applyBorder="1" applyFont="1" applyNumberFormat="1">
      <alignment horizontal="right"/>
    </xf>
    <xf borderId="1" fillId="4" fontId="5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1.0"/>
  </cols>
  <sheetData>
    <row r="1">
      <c r="A1" s="1" t="s">
        <v>0</v>
      </c>
    </row>
    <row r="3">
      <c r="A3" s="2" t="s">
        <v>1</v>
      </c>
    </row>
    <row r="5">
      <c r="A5" s="2" t="s">
        <v>2</v>
      </c>
    </row>
    <row r="6">
      <c r="A6" s="2" t="s">
        <v>3</v>
      </c>
    </row>
    <row r="8">
      <c r="A8" s="2" t="s">
        <v>4</v>
      </c>
    </row>
    <row r="9">
      <c r="A9" s="2" t="s">
        <v>5</v>
      </c>
    </row>
    <row r="10">
      <c r="A10" s="2" t="s">
        <v>6</v>
      </c>
    </row>
    <row r="12">
      <c r="A12" s="2" t="s">
        <v>7</v>
      </c>
    </row>
    <row r="13">
      <c r="A13" s="2" t="s">
        <v>8</v>
      </c>
    </row>
    <row r="15">
      <c r="A15" s="2" t="s">
        <v>9</v>
      </c>
    </row>
    <row r="17">
      <c r="A17" s="3" t="s">
        <v>10</v>
      </c>
      <c r="B17" s="2" t="s">
        <v>11</v>
      </c>
    </row>
    <row r="18">
      <c r="A18" s="3" t="s">
        <v>12</v>
      </c>
      <c r="B18" s="2" t="s">
        <v>13</v>
      </c>
    </row>
    <row r="19">
      <c r="A19" s="3" t="s">
        <v>14</v>
      </c>
      <c r="B19" s="2" t="s">
        <v>15</v>
      </c>
    </row>
    <row r="20">
      <c r="A20" s="3" t="s">
        <v>16</v>
      </c>
      <c r="B20" s="2" t="s">
        <v>17</v>
      </c>
    </row>
    <row r="21">
      <c r="A21" s="3" t="s">
        <v>18</v>
      </c>
      <c r="B21" s="2" t="s">
        <v>19</v>
      </c>
    </row>
    <row r="22">
      <c r="A22" s="3" t="s">
        <v>20</v>
      </c>
      <c r="B22" s="2" t="s">
        <v>21</v>
      </c>
    </row>
    <row r="23">
      <c r="A23" s="3" t="s">
        <v>22</v>
      </c>
      <c r="B23" s="2" t="s">
        <v>23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2.43"/>
    <col customWidth="1" min="2" max="2" width="56.14"/>
    <col customWidth="1" min="3" max="3" width="13.29"/>
    <col customWidth="1" min="4" max="26" width="10.71"/>
  </cols>
  <sheetData>
    <row r="1">
      <c r="A1" s="4" t="s">
        <v>24</v>
      </c>
      <c r="B1" s="5"/>
    </row>
    <row r="2">
      <c r="A2" s="6"/>
      <c r="B2" s="7"/>
    </row>
    <row r="3">
      <c r="A3" s="8" t="s">
        <v>25</v>
      </c>
      <c r="B3" s="9" t="s">
        <v>26</v>
      </c>
      <c r="C3" s="9" t="s">
        <v>27</v>
      </c>
    </row>
    <row r="4">
      <c r="A4" s="10" t="s">
        <v>28</v>
      </c>
      <c r="B4" s="11" t="s">
        <v>29</v>
      </c>
      <c r="C4" s="12">
        <v>100.0</v>
      </c>
    </row>
    <row r="5">
      <c r="A5" s="10" t="s">
        <v>30</v>
      </c>
      <c r="B5" s="11" t="s">
        <v>31</v>
      </c>
      <c r="C5" s="12">
        <v>55.0</v>
      </c>
    </row>
    <row r="6">
      <c r="A6" s="10" t="s">
        <v>32</v>
      </c>
      <c r="B6" s="11" t="s">
        <v>33</v>
      </c>
      <c r="C6" s="12">
        <v>20.0</v>
      </c>
    </row>
    <row r="7">
      <c r="A7" s="10" t="s">
        <v>34</v>
      </c>
      <c r="B7" s="11" t="s">
        <v>35</v>
      </c>
      <c r="C7" s="12">
        <v>10.0</v>
      </c>
    </row>
    <row r="8">
      <c r="A8" s="13"/>
      <c r="B8" s="14"/>
      <c r="C8" s="15"/>
    </row>
    <row r="9">
      <c r="A9" s="16" t="s">
        <v>36</v>
      </c>
      <c r="B9" s="17" t="s">
        <v>27</v>
      </c>
      <c r="C9" s="14"/>
    </row>
    <row r="10">
      <c r="A10" s="16" t="s">
        <v>28</v>
      </c>
      <c r="B10" s="18">
        <f>C4</f>
        <v>100</v>
      </c>
      <c r="C10" s="14"/>
    </row>
    <row r="11">
      <c r="A11" s="16" t="s">
        <v>30</v>
      </c>
      <c r="B11" s="18">
        <v>50.0</v>
      </c>
      <c r="C11" s="14"/>
    </row>
    <row r="12">
      <c r="A12" s="19" t="s">
        <v>10</v>
      </c>
      <c r="B12" s="20">
        <v>195.0</v>
      </c>
      <c r="C12" s="14"/>
    </row>
    <row r="13">
      <c r="C13" s="15"/>
    </row>
    <row r="14">
      <c r="A14" s="16" t="s">
        <v>22</v>
      </c>
      <c r="B14" s="18">
        <f>C7</f>
        <v>10</v>
      </c>
      <c r="C14" s="14"/>
    </row>
    <row r="15">
      <c r="A15" s="16" t="s">
        <v>20</v>
      </c>
      <c r="B15" s="18">
        <f>C6</f>
        <v>20</v>
      </c>
      <c r="C15" s="14"/>
    </row>
    <row r="16">
      <c r="C16" s="14"/>
    </row>
    <row r="17">
      <c r="A17" s="19" t="s">
        <v>12</v>
      </c>
      <c r="B17" s="18">
        <f>B12+B14+B15</f>
        <v>225</v>
      </c>
      <c r="C17" s="14"/>
    </row>
    <row r="18">
      <c r="A18" s="19" t="s">
        <v>37</v>
      </c>
      <c r="B18" s="18">
        <f>(B17/1)*C18</f>
        <v>42.75</v>
      </c>
      <c r="C18" s="21">
        <v>0.19</v>
      </c>
    </row>
    <row r="19">
      <c r="C19" s="14"/>
    </row>
    <row r="20">
      <c r="A20" s="19" t="s">
        <v>16</v>
      </c>
      <c r="B20" s="18">
        <f>B17+B18</f>
        <v>267.75</v>
      </c>
      <c r="C20" s="14"/>
    </row>
    <row r="21" ht="15.75" customHeight="1">
      <c r="A21" s="19" t="s">
        <v>38</v>
      </c>
      <c r="B21" s="18">
        <f>(B20/0.98)*C21</f>
        <v>5.464285714</v>
      </c>
      <c r="C21" s="21">
        <v>0.02</v>
      </c>
    </row>
    <row r="22" ht="15.75" customHeight="1">
      <c r="A22" s="19" t="s">
        <v>18</v>
      </c>
      <c r="B22" s="20">
        <f>SUM(B20:B21)</f>
        <v>273.2142857</v>
      </c>
    </row>
    <row r="23" ht="15.75" customHeight="1">
      <c r="A23" s="6"/>
      <c r="B23" s="7"/>
    </row>
    <row r="24" ht="15.75" customHeight="1">
      <c r="A24" s="22"/>
      <c r="B24" s="6" t="s">
        <v>39</v>
      </c>
    </row>
    <row r="25" ht="15.75" customHeight="1">
      <c r="A25" s="23"/>
      <c r="B25" s="6" t="s">
        <v>40</v>
      </c>
    </row>
    <row r="26" ht="15.75" customHeight="1"/>
    <row r="27" ht="15.75" customHeight="1">
      <c r="A27" s="24" t="s">
        <v>41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4.14"/>
    <col customWidth="1" min="2" max="2" width="56.14"/>
    <col customWidth="1" min="3" max="3" width="13.57"/>
    <col customWidth="1" min="4" max="4" width="14.43"/>
    <col customWidth="1" min="5" max="26" width="10.71"/>
  </cols>
  <sheetData>
    <row r="1">
      <c r="A1" s="4" t="s">
        <v>42</v>
      </c>
      <c r="B1" s="5"/>
    </row>
    <row r="2">
      <c r="A2" s="6"/>
      <c r="B2" s="7"/>
    </row>
    <row r="3">
      <c r="A3" s="8" t="s">
        <v>25</v>
      </c>
      <c r="B3" s="9" t="s">
        <v>26</v>
      </c>
      <c r="C3" s="25" t="s">
        <v>27</v>
      </c>
      <c r="D3" s="26" t="s">
        <v>43</v>
      </c>
    </row>
    <row r="4">
      <c r="A4" s="10" t="s">
        <v>28</v>
      </c>
      <c r="B4" s="11" t="s">
        <v>29</v>
      </c>
      <c r="C4" s="18">
        <f>'Vorlage Vorkalkulation'!C4</f>
        <v>100</v>
      </c>
      <c r="D4" s="27"/>
    </row>
    <row r="5">
      <c r="A5" s="10" t="s">
        <v>30</v>
      </c>
      <c r="B5" s="11" t="s">
        <v>31</v>
      </c>
      <c r="C5" s="18">
        <f>'Vorlage Vorkalkulation'!C5</f>
        <v>55</v>
      </c>
      <c r="D5" s="27"/>
    </row>
    <row r="6">
      <c r="A6" s="10" t="s">
        <v>32</v>
      </c>
      <c r="B6" s="11" t="s">
        <v>33</v>
      </c>
      <c r="C6" s="18">
        <f>'Vorlage Vorkalkulation'!C6</f>
        <v>20</v>
      </c>
      <c r="D6" s="27"/>
    </row>
    <row r="7">
      <c r="A7" s="10" t="s">
        <v>34</v>
      </c>
      <c r="B7" s="11" t="s">
        <v>35</v>
      </c>
      <c r="C7" s="18">
        <f>'Vorlage Vorkalkulation'!C7</f>
        <v>10</v>
      </c>
      <c r="D7" s="28"/>
    </row>
    <row r="8">
      <c r="A8" s="13"/>
      <c r="B8" s="14"/>
      <c r="C8" s="29"/>
    </row>
    <row r="9">
      <c r="A9" s="30" t="s">
        <v>44</v>
      </c>
      <c r="B9" s="31" t="s">
        <v>26</v>
      </c>
      <c r="C9" s="32" t="s">
        <v>44</v>
      </c>
    </row>
    <row r="10">
      <c r="A10" s="33" t="s">
        <v>28</v>
      </c>
      <c r="B10" s="34" t="s">
        <v>29</v>
      </c>
      <c r="C10" s="35">
        <v>105.0</v>
      </c>
    </row>
    <row r="11">
      <c r="A11" s="33" t="s">
        <v>30</v>
      </c>
      <c r="B11" s="34" t="s">
        <v>31</v>
      </c>
      <c r="C11" s="35">
        <v>44.0</v>
      </c>
    </row>
    <row r="12">
      <c r="A12" s="33" t="s">
        <v>32</v>
      </c>
      <c r="B12" s="34" t="s">
        <v>33</v>
      </c>
      <c r="C12" s="36">
        <v>20.0</v>
      </c>
    </row>
    <row r="13">
      <c r="A13" s="33" t="s">
        <v>34</v>
      </c>
      <c r="B13" s="34" t="s">
        <v>35</v>
      </c>
      <c r="C13" s="36">
        <v>10.0</v>
      </c>
    </row>
    <row r="15">
      <c r="A15" s="16" t="s">
        <v>36</v>
      </c>
      <c r="B15" s="17" t="s">
        <v>27</v>
      </c>
      <c r="C15" s="29"/>
    </row>
    <row r="16">
      <c r="A16" s="19" t="s">
        <v>18</v>
      </c>
      <c r="B16" s="18">
        <f>'Vorlage Vorkalkulation'!B22</f>
        <v>273.2142857</v>
      </c>
      <c r="C16" s="29"/>
    </row>
    <row r="17">
      <c r="B17" s="37" t="s">
        <v>45</v>
      </c>
    </row>
    <row r="18">
      <c r="A18" s="19" t="s">
        <v>38</v>
      </c>
      <c r="B18" s="18">
        <f>(B16+1)*C18</f>
        <v>5.484285714</v>
      </c>
      <c r="C18" s="38">
        <v>0.02</v>
      </c>
    </row>
    <row r="19">
      <c r="A19" s="19" t="s">
        <v>16</v>
      </c>
      <c r="B19" s="20">
        <f>B16-B18</f>
        <v>267.73</v>
      </c>
    </row>
    <row r="20">
      <c r="B20" s="37" t="s">
        <v>45</v>
      </c>
    </row>
    <row r="21" ht="15.75" customHeight="1">
      <c r="A21" s="19" t="s">
        <v>37</v>
      </c>
      <c r="B21" s="20">
        <f>(B19/(1+C21))*C21</f>
        <v>42.74680672</v>
      </c>
      <c r="C21" s="39">
        <v>0.19</v>
      </c>
    </row>
    <row r="22" ht="15.75" customHeight="1">
      <c r="A22" s="19" t="s">
        <v>12</v>
      </c>
      <c r="B22" s="20">
        <f>B19-B21</f>
        <v>224.9831933</v>
      </c>
    </row>
    <row r="23" ht="15.75" customHeight="1">
      <c r="B23" s="37" t="s">
        <v>45</v>
      </c>
    </row>
    <row r="24" ht="15.75" customHeight="1">
      <c r="A24" s="16" t="s">
        <v>28</v>
      </c>
      <c r="B24" s="18">
        <f t="shared" ref="B24:B25" si="1">C10</f>
        <v>105</v>
      </c>
    </row>
    <row r="25" ht="15.75" customHeight="1">
      <c r="A25" s="16" t="s">
        <v>30</v>
      </c>
      <c r="B25" s="18">
        <f t="shared" si="1"/>
        <v>44</v>
      </c>
    </row>
    <row r="26" ht="15.75" customHeight="1">
      <c r="A26" s="19" t="s">
        <v>10</v>
      </c>
      <c r="B26" s="20">
        <f>SUM(B24:B25)</f>
        <v>149</v>
      </c>
    </row>
    <row r="27" ht="15.75" customHeight="1">
      <c r="A27" s="6"/>
      <c r="B27" s="40"/>
    </row>
    <row r="28" ht="15.75" customHeight="1">
      <c r="A28" s="16" t="s">
        <v>46</v>
      </c>
      <c r="B28" s="41">
        <f>C13</f>
        <v>10</v>
      </c>
      <c r="C28" s="42"/>
    </row>
    <row r="29" ht="15.75" customHeight="1"/>
    <row r="30" ht="15.75" customHeight="1">
      <c r="A30" s="19" t="s">
        <v>47</v>
      </c>
      <c r="B30" s="43">
        <f>B22-B26-B28</f>
        <v>65.98319328</v>
      </c>
      <c r="C30" s="44">
        <f>B30-C12</f>
        <v>45.98319328</v>
      </c>
    </row>
    <row r="31" ht="15.75" customHeight="1"/>
    <row r="32" ht="15.75" customHeight="1">
      <c r="A32" s="22"/>
      <c r="B32" s="6" t="s">
        <v>39</v>
      </c>
    </row>
    <row r="33" ht="15.75" customHeight="1">
      <c r="A33" s="23"/>
      <c r="B33" s="6" t="s">
        <v>40</v>
      </c>
    </row>
    <row r="34" ht="15.75" customHeight="1"/>
    <row r="35" ht="15.75" customHeight="1">
      <c r="A35" s="24" t="s">
        <v>41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3:D7"/>
  </mergeCells>
  <conditionalFormatting sqref="C30">
    <cfRule type="colorScale" priority="1">
      <colorScale>
        <cfvo type="formula" val="-1"/>
        <cfvo type="percentile" val="0"/>
        <cfvo type="formula" val="1"/>
        <color rgb="FFF8696B"/>
        <color rgb="FFFFEB84"/>
        <color rgb="FF63BE7B"/>
      </colorScale>
    </cfRule>
  </conditionalFormatting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1.0"/>
    <col customWidth="1" min="2" max="2" width="56.14"/>
    <col customWidth="1" min="3" max="3" width="10.43"/>
    <col customWidth="1" min="4" max="26" width="10.71"/>
  </cols>
  <sheetData>
    <row r="1">
      <c r="A1" s="4" t="s">
        <v>48</v>
      </c>
      <c r="B1" s="5" t="s">
        <v>49</v>
      </c>
    </row>
    <row r="2">
      <c r="A2" s="6"/>
      <c r="B2" s="7"/>
    </row>
    <row r="3">
      <c r="A3" s="8" t="s">
        <v>25</v>
      </c>
      <c r="B3" s="9" t="s">
        <v>26</v>
      </c>
      <c r="C3" s="9" t="s">
        <v>27</v>
      </c>
    </row>
    <row r="4">
      <c r="A4" s="10" t="s">
        <v>28</v>
      </c>
      <c r="B4" s="11" t="s">
        <v>29</v>
      </c>
      <c r="C4" s="12">
        <v>100.0</v>
      </c>
    </row>
    <row r="5">
      <c r="A5" s="10" t="s">
        <v>30</v>
      </c>
      <c r="B5" s="11" t="s">
        <v>31</v>
      </c>
      <c r="C5" s="12">
        <v>55.0</v>
      </c>
    </row>
    <row r="6">
      <c r="A6" s="10" t="s">
        <v>50</v>
      </c>
      <c r="B6" s="11" t="s">
        <v>51</v>
      </c>
      <c r="C6" s="21">
        <v>0.3</v>
      </c>
    </row>
    <row r="7">
      <c r="A7" s="10" t="s">
        <v>52</v>
      </c>
      <c r="B7" s="11" t="s">
        <v>53</v>
      </c>
      <c r="C7" s="21">
        <v>0.3</v>
      </c>
    </row>
    <row r="8">
      <c r="A8" s="10" t="s">
        <v>32</v>
      </c>
      <c r="B8" s="11" t="s">
        <v>33</v>
      </c>
      <c r="C8" s="21">
        <v>0.2</v>
      </c>
    </row>
    <row r="9">
      <c r="A9" s="10" t="s">
        <v>34</v>
      </c>
      <c r="B9" s="11" t="s">
        <v>35</v>
      </c>
      <c r="C9" s="21">
        <v>0.1</v>
      </c>
    </row>
    <row r="10">
      <c r="A10" s="13"/>
      <c r="B10" s="14"/>
      <c r="C10" s="15"/>
    </row>
    <row r="11">
      <c r="A11" s="16" t="s">
        <v>36</v>
      </c>
      <c r="B11" s="17" t="s">
        <v>27</v>
      </c>
      <c r="C11" s="14"/>
    </row>
    <row r="12">
      <c r="A12" s="16" t="s">
        <v>28</v>
      </c>
      <c r="B12" s="18">
        <f>C4</f>
        <v>100</v>
      </c>
      <c r="C12" s="14"/>
    </row>
    <row r="13">
      <c r="A13" s="16" t="s">
        <v>54</v>
      </c>
      <c r="B13" s="18">
        <f>(B12/1)*C13</f>
        <v>30</v>
      </c>
      <c r="C13" s="45">
        <f>C6</f>
        <v>0.3</v>
      </c>
    </row>
    <row r="14">
      <c r="A14" s="16" t="s">
        <v>30</v>
      </c>
      <c r="B14" s="18">
        <v>50.0</v>
      </c>
      <c r="C14" s="14"/>
    </row>
    <row r="15">
      <c r="A15" s="16" t="s">
        <v>55</v>
      </c>
      <c r="B15" s="18">
        <f>(B14/1)*C15</f>
        <v>15</v>
      </c>
      <c r="C15" s="45">
        <f>C7</f>
        <v>0.3</v>
      </c>
    </row>
    <row r="16">
      <c r="A16" s="19" t="s">
        <v>10</v>
      </c>
      <c r="B16" s="20">
        <v>195.0</v>
      </c>
      <c r="C16" s="14"/>
    </row>
    <row r="17">
      <c r="C17" s="14"/>
    </row>
    <row r="18">
      <c r="A18" s="16" t="s">
        <v>46</v>
      </c>
      <c r="B18" s="18">
        <f>(B16/1)*C18</f>
        <v>19.5</v>
      </c>
      <c r="C18" s="45">
        <f>C9</f>
        <v>0.1</v>
      </c>
    </row>
    <row r="19">
      <c r="A19" s="16" t="s">
        <v>56</v>
      </c>
      <c r="B19" s="18">
        <f>(B16/1)*C19</f>
        <v>39</v>
      </c>
      <c r="C19" s="45">
        <f>C8</f>
        <v>0.2</v>
      </c>
    </row>
    <row r="20">
      <c r="C20" s="15"/>
    </row>
    <row r="21" ht="15.75" customHeight="1">
      <c r="A21" s="19" t="s">
        <v>12</v>
      </c>
      <c r="B21" s="18">
        <f>B16+B18+B19</f>
        <v>253.5</v>
      </c>
      <c r="C21" s="14"/>
    </row>
    <row r="22" ht="15.75" customHeight="1">
      <c r="A22" s="19" t="s">
        <v>37</v>
      </c>
      <c r="B22" s="18">
        <f>(B21/1)*C22</f>
        <v>48.165</v>
      </c>
      <c r="C22" s="21">
        <v>0.19</v>
      </c>
    </row>
    <row r="23" ht="15.75" customHeight="1">
      <c r="C23" s="14"/>
    </row>
    <row r="24" ht="15.75" customHeight="1">
      <c r="A24" s="19" t="s">
        <v>16</v>
      </c>
      <c r="B24" s="18">
        <f>B21+B22</f>
        <v>301.665</v>
      </c>
      <c r="C24" s="14"/>
    </row>
    <row r="25" ht="15.75" customHeight="1">
      <c r="A25" s="19" t="s">
        <v>38</v>
      </c>
      <c r="B25" s="18">
        <f>(B24/0.98)*C25</f>
        <v>6.156428571</v>
      </c>
      <c r="C25" s="21">
        <v>0.02</v>
      </c>
    </row>
    <row r="26" ht="15.75" customHeight="1">
      <c r="A26" s="19" t="s">
        <v>18</v>
      </c>
      <c r="B26" s="20">
        <f>SUM(B24:B25)</f>
        <v>307.8214286</v>
      </c>
    </row>
    <row r="27" ht="15.75" customHeight="1">
      <c r="A27" s="6"/>
      <c r="B27" s="7"/>
    </row>
    <row r="28" ht="15.75" customHeight="1">
      <c r="A28" s="22"/>
      <c r="B28" s="6" t="s">
        <v>39</v>
      </c>
    </row>
    <row r="29" ht="15.75" customHeight="1">
      <c r="A29" s="23"/>
      <c r="B29" s="6" t="s">
        <v>40</v>
      </c>
    </row>
    <row r="30" ht="15.75" customHeight="1"/>
    <row r="31" ht="15.75" customHeight="1">
      <c r="A31" s="24" t="s">
        <v>41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5.86"/>
    <col customWidth="1" min="2" max="2" width="56.14"/>
    <col customWidth="1" min="3" max="3" width="12.86"/>
    <col customWidth="1" min="4" max="4" width="14.14"/>
    <col customWidth="1" min="5" max="26" width="10.71"/>
  </cols>
  <sheetData>
    <row r="1">
      <c r="A1" s="4" t="s">
        <v>48</v>
      </c>
      <c r="B1" s="5" t="s">
        <v>57</v>
      </c>
    </row>
    <row r="2">
      <c r="A2" s="6"/>
      <c r="B2" s="7"/>
    </row>
    <row r="3">
      <c r="A3" s="8" t="s">
        <v>25</v>
      </c>
      <c r="B3" s="9" t="s">
        <v>26</v>
      </c>
      <c r="C3" s="25" t="s">
        <v>27</v>
      </c>
      <c r="D3" s="26" t="s">
        <v>58</v>
      </c>
    </row>
    <row r="4">
      <c r="A4" s="10" t="s">
        <v>28</v>
      </c>
      <c r="B4" s="11" t="s">
        <v>29</v>
      </c>
      <c r="C4" s="18">
        <f>'Vorlage Zuschlagskalkulation V'!C4</f>
        <v>100</v>
      </c>
      <c r="D4" s="27"/>
    </row>
    <row r="5">
      <c r="A5" s="10" t="s">
        <v>30</v>
      </c>
      <c r="B5" s="11" t="s">
        <v>31</v>
      </c>
      <c r="C5" s="18">
        <f>'Vorlage Zuschlagskalkulation V'!C5</f>
        <v>55</v>
      </c>
      <c r="D5" s="27"/>
    </row>
    <row r="6">
      <c r="A6" s="10" t="s">
        <v>50</v>
      </c>
      <c r="B6" s="11" t="s">
        <v>51</v>
      </c>
      <c r="C6" s="46">
        <f>'Vorlage Zuschlagskalkulation V'!C6</f>
        <v>0.3</v>
      </c>
      <c r="D6" s="27"/>
    </row>
    <row r="7">
      <c r="A7" s="10" t="s">
        <v>59</v>
      </c>
      <c r="B7" s="11" t="s">
        <v>53</v>
      </c>
      <c r="C7" s="46">
        <f>'Vorlage Zuschlagskalkulation V'!C7</f>
        <v>0.3</v>
      </c>
      <c r="D7" s="27"/>
    </row>
    <row r="8">
      <c r="A8" s="10" t="s">
        <v>32</v>
      </c>
      <c r="B8" s="11" t="s">
        <v>33</v>
      </c>
      <c r="C8" s="46">
        <f>'Vorlage Zuschlagskalkulation V'!C8</f>
        <v>0.2</v>
      </c>
      <c r="D8" s="27"/>
    </row>
    <row r="9">
      <c r="A9" s="10" t="s">
        <v>34</v>
      </c>
      <c r="B9" s="11" t="s">
        <v>35</v>
      </c>
      <c r="C9" s="46">
        <f>'Vorlage Zuschlagskalkulation V'!C9</f>
        <v>0.1</v>
      </c>
      <c r="D9" s="28"/>
    </row>
    <row r="10">
      <c r="A10" s="13"/>
      <c r="B10" s="14"/>
      <c r="C10" s="29"/>
    </row>
    <row r="11">
      <c r="A11" s="30" t="s">
        <v>44</v>
      </c>
      <c r="B11" s="31" t="s">
        <v>26</v>
      </c>
      <c r="C11" s="32" t="s">
        <v>44</v>
      </c>
    </row>
    <row r="12">
      <c r="A12" s="33" t="s">
        <v>28</v>
      </c>
      <c r="B12" s="34" t="s">
        <v>29</v>
      </c>
      <c r="C12" s="35">
        <v>105.0</v>
      </c>
    </row>
    <row r="13">
      <c r="A13" s="33" t="s">
        <v>30</v>
      </c>
      <c r="B13" s="34" t="s">
        <v>31</v>
      </c>
      <c r="C13" s="35">
        <v>44.0</v>
      </c>
    </row>
    <row r="14">
      <c r="A14" s="33" t="s">
        <v>50</v>
      </c>
      <c r="B14" s="34" t="s">
        <v>51</v>
      </c>
      <c r="C14" s="39">
        <v>0.31</v>
      </c>
    </row>
    <row r="15">
      <c r="A15" s="33" t="s">
        <v>59</v>
      </c>
      <c r="B15" s="34" t="s">
        <v>53</v>
      </c>
      <c r="C15" s="39">
        <v>0.28</v>
      </c>
    </row>
    <row r="16">
      <c r="A16" s="33" t="s">
        <v>32</v>
      </c>
      <c r="B16" s="34" t="s">
        <v>33</v>
      </c>
      <c r="C16" s="39">
        <v>0.2</v>
      </c>
    </row>
    <row r="17">
      <c r="A17" s="33" t="s">
        <v>34</v>
      </c>
      <c r="B17" s="34" t="s">
        <v>35</v>
      </c>
      <c r="C17" s="39">
        <v>0.1</v>
      </c>
    </row>
    <row r="19">
      <c r="A19" s="16" t="s">
        <v>36</v>
      </c>
      <c r="B19" s="17" t="s">
        <v>27</v>
      </c>
      <c r="C19" s="29"/>
    </row>
    <row r="20">
      <c r="A20" s="19" t="s">
        <v>18</v>
      </c>
      <c r="B20" s="18">
        <f>'Vorlage Zuschlagskalkulation V'!B26</f>
        <v>307.8214286</v>
      </c>
      <c r="C20" s="29"/>
    </row>
    <row r="21" ht="15.75" customHeight="1">
      <c r="B21" s="37" t="s">
        <v>45</v>
      </c>
    </row>
    <row r="22" ht="15.75" customHeight="1">
      <c r="A22" s="19" t="s">
        <v>38</v>
      </c>
      <c r="B22" s="18">
        <f>(B20+1)*C22</f>
        <v>6.176428571</v>
      </c>
      <c r="C22" s="38">
        <v>0.02</v>
      </c>
    </row>
    <row r="23" ht="15.75" customHeight="1">
      <c r="A23" s="19" t="s">
        <v>16</v>
      </c>
      <c r="B23" s="20">
        <f>B20-B22</f>
        <v>301.645</v>
      </c>
    </row>
    <row r="24" ht="15.75" customHeight="1">
      <c r="B24" s="37" t="s">
        <v>45</v>
      </c>
    </row>
    <row r="25" ht="15.75" customHeight="1">
      <c r="A25" s="19" t="s">
        <v>37</v>
      </c>
      <c r="B25" s="20">
        <f>(B23/(1+C25))*C25</f>
        <v>48.16180672</v>
      </c>
      <c r="C25" s="39">
        <v>0.19</v>
      </c>
    </row>
    <row r="26" ht="15.75" customHeight="1">
      <c r="A26" s="19" t="s">
        <v>12</v>
      </c>
      <c r="B26" s="20">
        <f>B23-B25</f>
        <v>253.4831933</v>
      </c>
    </row>
    <row r="27" ht="15.75" customHeight="1">
      <c r="B27" s="37" t="s">
        <v>45</v>
      </c>
    </row>
    <row r="28" ht="15.75" customHeight="1">
      <c r="A28" s="16" t="s">
        <v>28</v>
      </c>
      <c r="B28" s="18">
        <f>C12</f>
        <v>105</v>
      </c>
    </row>
    <row r="29" ht="15.75" customHeight="1">
      <c r="A29" s="16" t="s">
        <v>54</v>
      </c>
      <c r="B29" s="41">
        <f>(B28/1)*C29</f>
        <v>32.55</v>
      </c>
      <c r="C29" s="47">
        <f>C14</f>
        <v>0.31</v>
      </c>
    </row>
    <row r="30" ht="15.75" customHeight="1">
      <c r="A30" s="16" t="s">
        <v>30</v>
      </c>
      <c r="B30" s="18">
        <v>44.0</v>
      </c>
    </row>
    <row r="31" ht="15.75" customHeight="1">
      <c r="A31" s="13" t="s">
        <v>55</v>
      </c>
      <c r="B31" s="41">
        <f>(B30/1)*C31</f>
        <v>12.32</v>
      </c>
      <c r="C31" s="47">
        <f>C15</f>
        <v>0.28</v>
      </c>
    </row>
    <row r="32" ht="15.75" customHeight="1">
      <c r="A32" s="19" t="s">
        <v>10</v>
      </c>
      <c r="B32" s="20">
        <f>SUM(B28:B31)</f>
        <v>193.87</v>
      </c>
    </row>
    <row r="33" ht="15.75" customHeight="1">
      <c r="A33" s="6"/>
      <c r="B33" s="40"/>
    </row>
    <row r="34" ht="15.75" customHeight="1">
      <c r="A34" s="16" t="s">
        <v>46</v>
      </c>
      <c r="B34" s="41">
        <f>(B32/1)*C34</f>
        <v>19.387</v>
      </c>
      <c r="C34" s="48">
        <v>0.1</v>
      </c>
    </row>
    <row r="35" ht="15.75" customHeight="1"/>
    <row r="36" ht="15.75" customHeight="1">
      <c r="A36" s="19" t="s">
        <v>47</v>
      </c>
      <c r="B36" s="43">
        <f>B26-B32-B34</f>
        <v>40.22619328</v>
      </c>
      <c r="C36" s="48">
        <f>B36/B32</f>
        <v>0.2074905518</v>
      </c>
    </row>
    <row r="37" ht="15.75" customHeight="1"/>
    <row r="38" ht="15.75" customHeight="1">
      <c r="A38" s="22"/>
      <c r="B38" s="6" t="s">
        <v>39</v>
      </c>
    </row>
    <row r="39" ht="15.75" customHeight="1">
      <c r="A39" s="23"/>
      <c r="B39" s="6" t="s">
        <v>40</v>
      </c>
    </row>
    <row r="40" ht="15.75" customHeight="1"/>
    <row r="41" ht="15.75" customHeight="1">
      <c r="A41" s="24" t="s">
        <v>41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3:D9"/>
  </mergeCells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2024-09-03T11:53:09Z</dcterms:created>
  <dc:creator>Florian Würstlin</dc:creator>
</cp:coreProperties>
</file>